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Phil\Documents\Volunteer\ESSA\Primary Teams\2018-19\SE\"/>
    </mc:Choice>
  </mc:AlternateContent>
  <xr:revisionPtr revIDLastSave="0" documentId="13_ncr:1_{747FAB92-F0DB-4B6B-BAC6-F22D451050D2}" xr6:coauthVersionLast="40" xr6:coauthVersionMax="40" xr10:uidLastSave="{00000000-0000-0000-0000-000000000000}"/>
  <bookViews>
    <workbookView xWindow="0" yWindow="0" windowWidth="28800" windowHeight="12210" xr2:uid="{00000000-000D-0000-FFFF-FFFF00000000}"/>
  </bookViews>
  <sheets>
    <sheet name="Team" sheetId="1" r:id="rId1"/>
    <sheet name="Info" sheetId="2" state="hidden" r:id="rId2"/>
  </sheets>
  <definedNames>
    <definedName name="AgeCheck">Info!$C$5:$D$7</definedName>
    <definedName name="Cat">Info!$A$12:$A$16</definedName>
    <definedName name="DoI">Info!$C$1</definedName>
    <definedName name="Gender">Info!$E$3:$E$4</definedName>
    <definedName name="IBFree">Info!#REF!</definedName>
    <definedName name="IBMed">Info!#REF!</definedName>
    <definedName name="IGFree">Info!#REF!</definedName>
    <definedName name="IGMed">Info!#REF!</definedName>
    <definedName name="JBFree">Info!#REF!</definedName>
    <definedName name="JBMed">Info!#REF!</definedName>
    <definedName name="JGFree">Info!#REF!</definedName>
    <definedName name="JGMed">Info!#REF!</definedName>
    <definedName name="Oldest">Info!$B$4</definedName>
    <definedName name="Order">Info!$F$3:$F$10</definedName>
    <definedName name="_xlnm.Print_Area" localSheetId="0">Team!$A$1:$O$45</definedName>
    <definedName name="SBFree">Info!#REF!</definedName>
    <definedName name="SBMed">Info!#REF!</definedName>
    <definedName name="SGFree">Info!#REF!</definedName>
    <definedName name="SGMed">Info!#REF!</definedName>
    <definedName name="Stroke">Info!$A$18:$A$20</definedName>
    <definedName name="Youngest">Info!$C$2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8" i="1" l="1"/>
  <c r="L12" i="1" l="1"/>
  <c r="N43" i="1"/>
  <c r="O43" i="1" s="1"/>
  <c r="N42" i="1"/>
  <c r="O42" i="1" s="1"/>
  <c r="N41" i="1"/>
  <c r="O41" i="1" s="1"/>
  <c r="N40" i="1"/>
  <c r="O40" i="1" s="1"/>
  <c r="N39" i="1"/>
  <c r="O39" i="1" s="1"/>
  <c r="N35" i="1"/>
  <c r="O35" i="1" s="1"/>
  <c r="N34" i="1"/>
  <c r="O34" i="1" s="1"/>
  <c r="N33" i="1"/>
  <c r="O33" i="1" s="1"/>
  <c r="N32" i="1"/>
  <c r="O32" i="1" s="1"/>
  <c r="N31" i="1"/>
  <c r="O31" i="1" s="1"/>
  <c r="N27" i="1"/>
  <c r="O27" i="1" s="1"/>
  <c r="N26" i="1"/>
  <c r="O26" i="1" s="1"/>
  <c r="N25" i="1"/>
  <c r="O25" i="1" s="1"/>
  <c r="N24" i="1"/>
  <c r="O24" i="1" s="1"/>
  <c r="N23" i="1"/>
  <c r="O23" i="1" s="1"/>
  <c r="N17" i="1" l="1"/>
  <c r="O17" i="1" s="1"/>
  <c r="N15" i="1"/>
  <c r="O15" i="1" s="1"/>
  <c r="N16" i="1"/>
  <c r="O16" i="1" s="1"/>
  <c r="N18" i="1"/>
  <c r="O18" i="1" s="1"/>
  <c r="N14" i="1"/>
  <c r="O14" i="1" s="1"/>
  <c r="C2" i="2"/>
  <c r="B2" i="2"/>
  <c r="N19" i="1"/>
  <c r="O19" i="1" s="1"/>
  <c r="K6" i="1" l="1"/>
</calcChain>
</file>

<file path=xl/sharedStrings.xml><?xml version="1.0" encoding="utf-8"?>
<sst xmlns="http://schemas.openxmlformats.org/spreadsheetml/2006/main" count="101" uniqueCount="62">
  <si>
    <t>Event Entered</t>
  </si>
  <si>
    <t>Please tick relevant box(es)</t>
  </si>
  <si>
    <t>Free</t>
  </si>
  <si>
    <t>Medley</t>
  </si>
  <si>
    <t>www.essa-schoolswimming.com   -   Registered Charity No. 282020</t>
  </si>
  <si>
    <t>Full Name</t>
  </si>
  <si>
    <t>DoB</t>
  </si>
  <si>
    <t>Order</t>
  </si>
  <si>
    <t>www.essa-schoolswimming.com</t>
  </si>
  <si>
    <t>Age Group</t>
  </si>
  <si>
    <t>DoI</t>
  </si>
  <si>
    <t xml:space="preserve">Team List for: </t>
  </si>
  <si>
    <t>Gender</t>
  </si>
  <si>
    <t>Ages</t>
  </si>
  <si>
    <t>Too Young</t>
  </si>
  <si>
    <t>Too Old</t>
  </si>
  <si>
    <t>B</t>
  </si>
  <si>
    <t>G</t>
  </si>
  <si>
    <t>R</t>
  </si>
  <si>
    <t>F</t>
  </si>
  <si>
    <t>H</t>
  </si>
  <si>
    <t>Y</t>
  </si>
  <si>
    <t>e.g.</t>
  </si>
  <si>
    <t>Fred Bloggs</t>
  </si>
  <si>
    <t>b</t>
  </si>
  <si>
    <t xml:space="preserve"> Gender</t>
  </si>
  <si>
    <t>Primary</t>
  </si>
  <si>
    <t>OK</t>
  </si>
  <si>
    <t>Open Boys</t>
  </si>
  <si>
    <t>Open Girls</t>
  </si>
  <si>
    <t>Medium</t>
  </si>
  <si>
    <t>Small</t>
  </si>
  <si>
    <t>* Select/Delete as appropriate</t>
  </si>
  <si>
    <t>southeast@essa-schoolswimming.com</t>
  </si>
  <si>
    <t>Mixed</t>
  </si>
  <si>
    <t>Open Boys / Open Girls / Medium / Small *</t>
  </si>
  <si>
    <t>Free/Mixed *</t>
  </si>
  <si>
    <t>A</t>
  </si>
  <si>
    <t>(insert/select school name)</t>
  </si>
  <si>
    <t>D</t>
  </si>
  <si>
    <t>C</t>
  </si>
  <si>
    <t>I certify that the dates of birth of team members have been checked in the School admissions register and that all the conditions of the Championship have been observed.</t>
  </si>
  <si>
    <t>Age</t>
  </si>
  <si>
    <r>
      <t xml:space="preserve">The ESSA South East Primary </t>
    </r>
    <r>
      <rPr>
        <b/>
        <sz val="16"/>
        <color indexed="8"/>
        <rFont val="Verdana"/>
        <family val="2"/>
      </rPr>
      <t>Schools’ Team Championship</t>
    </r>
  </si>
  <si>
    <t>Primary Teams</t>
  </si>
  <si>
    <t>at Guildford Spectrum Leisure Center</t>
  </si>
  <si>
    <t>Team List – SE Division Round</t>
  </si>
  <si>
    <t xml:space="preserve">Swimmers date of birth must be within the date range above. (inclusive)  </t>
  </si>
  <si>
    <t>[Normally School Years 5 &amp; 6 - for info. only]</t>
  </si>
  <si>
    <t>Any queries please contact Phil Williams by e-mail (see above)</t>
  </si>
  <si>
    <t>Results will be made available at www.southeastschoolswimming.org.uk</t>
  </si>
  <si>
    <t xml:space="preserve">School: </t>
  </si>
  <si>
    <t xml:space="preserve">Teacher/Team Manager : </t>
  </si>
  <si>
    <t>________________________________________</t>
  </si>
  <si>
    <r>
      <t>Signature</t>
    </r>
    <r>
      <rPr>
        <sz val="8"/>
        <color indexed="8"/>
        <rFont val="Verdana"/>
        <family val="2"/>
      </rPr>
      <t xml:space="preserve">  ________________________________________      Date __________</t>
    </r>
  </si>
  <si>
    <r>
      <t>The top 3 placed teams in the Final for each event will represent the South East Division at the national Finals in Sheffield in June.</t>
    </r>
    <r>
      <rPr>
        <b/>
        <sz val="11"/>
        <color theme="1"/>
        <rFont val="Calibri"/>
        <family val="2"/>
        <scheme val="minor"/>
      </rPr>
      <t xml:space="preserve"> These will be announced on the night.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Qualifiers  for the national finals </t>
    </r>
    <r>
      <rPr>
        <sz val="11"/>
        <color theme="1"/>
        <rFont val="Calibri"/>
        <family val="2"/>
        <scheme val="minor"/>
      </rPr>
      <t xml:space="preserve">should pick up their entry pack from the awards desk </t>
    </r>
    <r>
      <rPr>
        <b/>
        <u/>
        <sz val="11"/>
        <color theme="1"/>
        <rFont val="Calibri"/>
        <family val="2"/>
        <scheme val="minor"/>
      </rPr>
      <t>before they leave</t>
    </r>
    <r>
      <rPr>
        <sz val="11"/>
        <color theme="1"/>
        <rFont val="Calibri"/>
        <family val="2"/>
        <scheme val="minor"/>
      </rPr>
      <t>. Responses are required in very short order!</t>
    </r>
  </si>
  <si>
    <t>This form can be completed in excel, or printed off and completed by hand. If completed in excel it will automatically check that all ages are within the correct range.</t>
  </si>
  <si>
    <t xml:space="preserve">Reserves are not required but may be included for convenience. The swimmers names do not have to be in swim order but it must be clear which 4 swimmers competed in each round. This can be achieved by marking up the signed copy handed in at check-in. </t>
  </si>
  <si>
    <t>Changes between heats and finals must be advised before the finals commence on the same form, or a copy of the form - clearly marked as 'FINALS'</t>
  </si>
  <si>
    <r>
      <t xml:space="preserve">Please e-mail this form to </t>
    </r>
    <r>
      <rPr>
        <i/>
        <u/>
        <sz val="12"/>
        <color rgb="FF000000"/>
        <rFont val="Verdana"/>
        <family val="2"/>
      </rPr>
      <t>southeast@essa-schoolswimming.com</t>
    </r>
    <r>
      <rPr>
        <sz val="12"/>
        <color rgb="FF000000"/>
        <rFont val="Verdana"/>
        <family val="2"/>
      </rPr>
      <t xml:space="preserve"> 
</t>
    </r>
    <r>
      <rPr>
        <b/>
        <sz val="12"/>
        <color indexed="8"/>
        <rFont val="Verdana"/>
        <family val="2"/>
      </rPr>
      <t>AND</t>
    </r>
    <r>
      <rPr>
        <sz val="12"/>
        <color indexed="8"/>
        <rFont val="Verdana"/>
        <family val="2"/>
      </rPr>
      <t xml:space="preserve"> bring a </t>
    </r>
    <r>
      <rPr>
        <u/>
        <sz val="12"/>
        <color indexed="8"/>
        <rFont val="Verdana"/>
        <family val="2"/>
      </rPr>
      <t>signed copy</t>
    </r>
    <r>
      <rPr>
        <sz val="12"/>
        <color indexed="8"/>
        <rFont val="Verdana"/>
        <family val="2"/>
      </rPr>
      <t xml:space="preserve"> with you to the event.
</t>
    </r>
    <r>
      <rPr>
        <b/>
        <sz val="12"/>
        <color indexed="8"/>
        <rFont val="Verdana"/>
        <family val="2"/>
      </rPr>
      <t>Hand it in at the check in desk when you arrive at the venue.</t>
    </r>
  </si>
  <si>
    <t>www.southeastschoolswimming.org.uk</t>
  </si>
  <si>
    <r>
      <t>Saturday 11</t>
    </r>
    <r>
      <rPr>
        <vertAlign val="superscript"/>
        <sz val="11"/>
        <color indexed="8"/>
        <rFont val="Verdana"/>
        <family val="2"/>
      </rPr>
      <t>th</t>
    </r>
    <r>
      <rPr>
        <sz val="11"/>
        <color indexed="8"/>
        <rFont val="Verdana"/>
        <family val="2"/>
      </rPr>
      <t xml:space="preserve"> May 2019 @ 5.00pm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</si>
</sst>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7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sz val="11"/>
      <color indexed="8"/>
      <name val="Verdana"/>
      <family val="2"/>
    </font>
    <font>
      <vertAlign val="superscript"/>
      <sz val="11"/>
      <color indexed="8"/>
      <name val="Verdana"/>
      <family val="2"/>
    </font>
    <font>
      <u/>
      <sz val="12"/>
      <color indexed="8"/>
      <name val="Verdana"/>
      <family val="2"/>
    </font>
    <font>
      <b/>
      <sz val="16"/>
      <color indexed="8"/>
      <name val="Verdana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u/>
      <sz val="11"/>
      <color theme="10"/>
      <name val="Calibri"/>
      <family val="2"/>
      <scheme val="minor"/>
    </font>
    <font>
      <b/>
      <sz val="16"/>
      <color rgb="FF00000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0"/>
      <color theme="0" tint="-0.34998626667073579"/>
      <name val="Verdana"/>
      <family val="2"/>
    </font>
    <font>
      <b/>
      <sz val="12"/>
      <color rgb="FF000000"/>
      <name val="Verdana"/>
      <family val="2"/>
    </font>
    <font>
      <b/>
      <u/>
      <sz val="12"/>
      <color rgb="FF000000"/>
      <name val="Verdana"/>
      <family val="2"/>
    </font>
    <font>
      <sz val="10"/>
      <color rgb="FF000000"/>
      <name val="Verdana"/>
      <family val="2"/>
    </font>
    <font>
      <sz val="10"/>
      <color rgb="FF0D0D0D"/>
      <name val="Verdana"/>
      <family val="2"/>
    </font>
    <font>
      <sz val="12"/>
      <color rgb="FF000000"/>
      <name val="Verdana"/>
      <family val="2"/>
    </font>
    <font>
      <sz val="12"/>
      <color indexed="8"/>
      <name val="Verdana"/>
      <family val="2"/>
    </font>
    <font>
      <b/>
      <sz val="12"/>
      <color indexed="8"/>
      <name val="Verdana"/>
      <family val="2"/>
    </font>
    <font>
      <b/>
      <u/>
      <sz val="11"/>
      <color theme="1"/>
      <name val="Calibri"/>
      <family val="2"/>
      <scheme val="minor"/>
    </font>
    <font>
      <i/>
      <u/>
      <sz val="12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6" fillId="0" borderId="0"/>
  </cellStyleXfs>
  <cellXfs count="84">
    <xf numFmtId="0" fontId="0" fillId="0" borderId="0" xfId="0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0" fillId="0" borderId="0" xfId="0" applyNumberFormat="1"/>
    <xf numFmtId="0" fontId="13" fillId="0" borderId="0" xfId="0" applyFont="1" applyAlignment="1">
      <alignment horizontal="right"/>
    </xf>
    <xf numFmtId="0" fontId="6" fillId="0" borderId="0" xfId="2" applyFont="1"/>
    <xf numFmtId="164" fontId="6" fillId="0" borderId="0" xfId="2" applyNumberFormat="1"/>
    <xf numFmtId="0" fontId="6" fillId="0" borderId="0" xfId="2"/>
    <xf numFmtId="164" fontId="6" fillId="2" borderId="0" xfId="2" applyNumberFormat="1" applyFill="1"/>
    <xf numFmtId="0" fontId="7" fillId="0" borderId="0" xfId="0" applyFont="1"/>
    <xf numFmtId="0" fontId="6" fillId="0" borderId="0" xfId="2" applyFill="1"/>
    <xf numFmtId="0" fontId="6" fillId="0" borderId="0" xfId="2" applyFont="1" applyFill="1"/>
    <xf numFmtId="0" fontId="0" fillId="0" borderId="0" xfId="0" applyNumberFormat="1"/>
    <xf numFmtId="0" fontId="9" fillId="0" borderId="7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14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13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/>
    <xf numFmtId="0" fontId="0" fillId="0" borderId="0" xfId="0" applyAlignment="1">
      <alignment horizontal="right"/>
    </xf>
    <xf numFmtId="0" fontId="0" fillId="3" borderId="13" xfId="0" applyNumberFormat="1" applyFont="1" applyFill="1" applyBorder="1" applyAlignment="1">
      <alignment horizontal="center"/>
    </xf>
    <xf numFmtId="0" fontId="17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164" fontId="16" fillId="0" borderId="15" xfId="0" applyNumberFormat="1" applyFont="1" applyBorder="1" applyAlignment="1">
      <alignment horizontal="center" vertical="center" wrapText="1"/>
    </xf>
    <xf numFmtId="0" fontId="16" fillId="3" borderId="15" xfId="0" applyNumberFormat="1" applyFont="1" applyFill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 applyProtection="1">
      <alignment horizontal="left" vertical="center" wrapText="1"/>
      <protection locked="0"/>
    </xf>
    <xf numFmtId="164" fontId="15" fillId="0" borderId="20" xfId="0" applyNumberFormat="1" applyFont="1" applyBorder="1" applyAlignment="1" applyProtection="1">
      <alignment horizontal="center" vertical="center" wrapText="1"/>
      <protection locked="0"/>
    </xf>
    <xf numFmtId="0" fontId="0" fillId="3" borderId="20" xfId="0" applyNumberFormat="1" applyFont="1" applyFill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0" fillId="3" borderId="15" xfId="0" applyNumberFormat="1" applyFont="1" applyFill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2" borderId="10" xfId="0" applyFont="1" applyFill="1" applyBorder="1" applyAlignment="1" applyProtection="1">
      <alignment vertical="center" wrapText="1"/>
      <protection locked="0"/>
    </xf>
    <xf numFmtId="0" fontId="8" fillId="2" borderId="12" xfId="0" applyFont="1" applyFill="1" applyBorder="1" applyAlignment="1" applyProtection="1">
      <alignment vertical="center" wrapText="1"/>
      <protection locked="0"/>
    </xf>
    <xf numFmtId="0" fontId="10" fillId="0" borderId="10" xfId="0" applyFont="1" applyBorder="1" applyAlignment="1">
      <alignment vertical="center" wrapText="1"/>
    </xf>
    <xf numFmtId="0" fontId="0" fillId="0" borderId="6" xfId="0" applyBorder="1"/>
    <xf numFmtId="0" fontId="10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7" fillId="2" borderId="0" xfId="0" applyFont="1" applyFill="1" applyProtection="1">
      <protection locked="0"/>
    </xf>
    <xf numFmtId="0" fontId="15" fillId="2" borderId="13" xfId="0" applyFont="1" applyFill="1" applyBorder="1" applyAlignment="1" applyProtection="1">
      <alignment horizontal="left" vertical="center" wrapText="1"/>
      <protection locked="0"/>
    </xf>
    <xf numFmtId="164" fontId="15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13" xfId="0" applyFont="1" applyFill="1" applyBorder="1" applyAlignment="1" applyProtection="1">
      <alignment horizontal="center" vertical="center" wrapText="1"/>
      <protection locked="0"/>
    </xf>
    <xf numFmtId="0" fontId="15" fillId="2" borderId="15" xfId="0" applyFont="1" applyFill="1" applyBorder="1" applyAlignment="1" applyProtection="1">
      <alignment horizontal="left" vertical="center" wrapText="1"/>
      <protection locked="0"/>
    </xf>
    <xf numFmtId="164" fontId="15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15" xfId="0" applyFont="1" applyFill="1" applyBorder="1" applyAlignment="1" applyProtection="1">
      <alignment horizontal="center" vertical="center" wrapText="1"/>
      <protection locked="0"/>
    </xf>
    <xf numFmtId="0" fontId="15" fillId="0" borderId="20" xfId="0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8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2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8" fillId="2" borderId="0" xfId="0" applyFont="1" applyFill="1" applyBorder="1" applyAlignment="1" applyProtection="1">
      <alignment horizontal="left"/>
      <protection locked="0"/>
    </xf>
    <xf numFmtId="0" fontId="9" fillId="0" borderId="0" xfId="0" applyFont="1" applyBorder="1" applyAlignment="1">
      <alignment horizontal="center" vertical="center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right"/>
    </xf>
    <xf numFmtId="0" fontId="0" fillId="2" borderId="0" xfId="0" applyFill="1" applyAlignment="1" applyProtection="1">
      <alignment horizontal="left"/>
      <protection locked="0"/>
    </xf>
    <xf numFmtId="0" fontId="12" fillId="4" borderId="0" xfId="0" applyFont="1" applyFill="1" applyAlignment="1" applyProtection="1">
      <alignment horizontal="center" vertical="center" wrapText="1" readingOrder="1"/>
      <protection locked="0"/>
    </xf>
    <xf numFmtId="0" fontId="9" fillId="4" borderId="0" xfId="0" applyFont="1" applyFill="1" applyAlignment="1" applyProtection="1">
      <alignment horizontal="center" vertical="center"/>
      <protection locked="0"/>
    </xf>
    <xf numFmtId="0" fontId="10" fillId="4" borderId="0" xfId="0" applyFont="1" applyFill="1" applyAlignment="1" applyProtection="1">
      <alignment horizontal="center" vertical="center"/>
      <protection locked="0"/>
    </xf>
    <xf numFmtId="0" fontId="11" fillId="4" borderId="0" xfId="1" applyFill="1" applyAlignment="1" applyProtection="1">
      <alignment horizontal="center"/>
      <protection locked="0"/>
    </xf>
    <xf numFmtId="0" fontId="22" fillId="4" borderId="0" xfId="0" applyFont="1" applyFill="1" applyBorder="1" applyAlignment="1" applyProtection="1">
      <alignment horizontal="center" vertical="center" wrapText="1"/>
      <protection locked="0"/>
    </xf>
    <xf numFmtId="0" fontId="19" fillId="4" borderId="0" xfId="0" applyFont="1" applyFill="1" applyBorder="1" applyAlignment="1" applyProtection="1">
      <alignment horizontal="center" vertical="center" wrapText="1"/>
      <protection locked="0"/>
    </xf>
    <xf numFmtId="0" fontId="20" fillId="4" borderId="0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left" wrapText="1"/>
      <protection locked="0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">
    <dxf>
      <font>
        <color theme="0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38100</xdr:rowOff>
    </xdr:from>
    <xdr:to>
      <xdr:col>7</xdr:col>
      <xdr:colOff>666750</xdr:colOff>
      <xdr:row>6</xdr:row>
      <xdr:rowOff>142875</xdr:rowOff>
    </xdr:to>
    <xdr:pic>
      <xdr:nvPicPr>
        <xdr:cNvPr id="1056" name="Picture 4">
          <a:extLst>
            <a:ext uri="{FF2B5EF4-FFF2-40B4-BE49-F238E27FC236}">
              <a16:creationId xmlns:a16="http://schemas.microsoft.com/office/drawing/2014/main" id="{411E431D-AF30-43EE-A0E9-7228D848C1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38100"/>
          <a:ext cx="1257300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ssa-schoolswimming.com/" TargetMode="External"/><Relationship Id="rId2" Type="http://schemas.openxmlformats.org/officeDocument/2006/relationships/hyperlink" Target="mailto:southeast@essa-schoolswimming.com" TargetMode="External"/><Relationship Id="rId1" Type="http://schemas.openxmlformats.org/officeDocument/2006/relationships/hyperlink" Target="http://www.essa-schoolswimming.com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outheastschoolswimming.org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3"/>
  <sheetViews>
    <sheetView tabSelected="1" zoomScaleNormal="100" zoomScalePageLayoutView="60" workbookViewId="0">
      <selection activeCell="A32" sqref="A32:H34"/>
    </sheetView>
  </sheetViews>
  <sheetFormatPr defaultRowHeight="14.4" x14ac:dyDescent="0.55000000000000004"/>
  <cols>
    <col min="1" max="8" width="10.68359375" customWidth="1"/>
    <col min="9" max="9" width="0.578125" customWidth="1"/>
    <col min="10" max="10" width="5" customWidth="1"/>
    <col min="11" max="11" width="42.26171875" customWidth="1"/>
    <col min="12" max="15" width="10" customWidth="1"/>
  </cols>
  <sheetData>
    <row r="1" spans="1:16" ht="16.5" customHeight="1" x14ac:dyDescent="0.55000000000000004">
      <c r="A1" s="1"/>
      <c r="K1" s="9" t="s">
        <v>11</v>
      </c>
      <c r="L1" s="60"/>
      <c r="M1" s="61"/>
      <c r="N1" s="61"/>
      <c r="O1" s="62"/>
    </row>
    <row r="2" spans="1:16" ht="16.5" customHeight="1" thickBot="1" x14ac:dyDescent="0.6">
      <c r="A2" s="76" t="s">
        <v>43</v>
      </c>
      <c r="B2" s="76"/>
      <c r="C2" s="76"/>
      <c r="D2" s="76"/>
      <c r="E2" s="76"/>
      <c r="F2" s="76"/>
      <c r="K2" s="24" t="s">
        <v>38</v>
      </c>
      <c r="L2" s="63"/>
      <c r="M2" s="64"/>
      <c r="N2" s="64"/>
      <c r="O2" s="65"/>
    </row>
    <row r="3" spans="1:16" ht="16.5" customHeight="1" thickBot="1" x14ac:dyDescent="0.6">
      <c r="A3" s="76"/>
      <c r="B3" s="76"/>
      <c r="C3" s="76"/>
      <c r="D3" s="76"/>
      <c r="E3" s="76"/>
      <c r="F3" s="76"/>
      <c r="K3" s="18" t="s">
        <v>0</v>
      </c>
      <c r="L3" s="66" t="s">
        <v>29</v>
      </c>
      <c r="M3" s="67"/>
      <c r="N3" s="66" t="s">
        <v>28</v>
      </c>
      <c r="O3" s="67"/>
    </row>
    <row r="4" spans="1:16" ht="16.5" customHeight="1" thickBot="1" x14ac:dyDescent="0.6">
      <c r="A4" s="76"/>
      <c r="B4" s="76"/>
      <c r="C4" s="76"/>
      <c r="D4" s="76"/>
      <c r="E4" s="76"/>
      <c r="F4" s="76"/>
      <c r="K4" s="4" t="s">
        <v>1</v>
      </c>
      <c r="L4" s="7" t="s">
        <v>2</v>
      </c>
      <c r="M4" s="5" t="s">
        <v>3</v>
      </c>
      <c r="N4" s="6" t="s">
        <v>2</v>
      </c>
      <c r="O4" s="19" t="s">
        <v>3</v>
      </c>
    </row>
    <row r="5" spans="1:16" ht="16.5" customHeight="1" thickBot="1" x14ac:dyDescent="0.6">
      <c r="A5" s="76"/>
      <c r="B5" s="76"/>
      <c r="C5" s="76"/>
      <c r="D5" s="76"/>
      <c r="E5" s="76"/>
      <c r="F5" s="76"/>
      <c r="K5" s="42" t="s">
        <v>44</v>
      </c>
      <c r="L5" s="40"/>
      <c r="M5" s="40"/>
      <c r="N5" s="40"/>
      <c r="O5" s="40"/>
    </row>
    <row r="6" spans="1:16" ht="16.5" customHeight="1" thickBot="1" x14ac:dyDescent="0.6">
      <c r="A6" s="76"/>
      <c r="B6" s="76"/>
      <c r="C6" s="76"/>
      <c r="D6" s="76"/>
      <c r="E6" s="76"/>
      <c r="F6" s="76"/>
      <c r="K6" s="44" t="str">
        <f>"["&amp;TEXT(Info!B2,"dd/mm/yy")&amp;" - "&amp;TEXT(Info!C2,"dd/mm/yyyy")&amp;"]"</f>
        <v>[01/09/07 - 31/08/2009]</v>
      </c>
      <c r="L6" s="66" t="s">
        <v>30</v>
      </c>
      <c r="M6" s="67"/>
      <c r="N6" s="66" t="s">
        <v>31</v>
      </c>
      <c r="O6" s="67"/>
    </row>
    <row r="7" spans="1:16" ht="16.5" customHeight="1" thickBot="1" x14ac:dyDescent="0.6">
      <c r="A7" s="1"/>
      <c r="K7" s="45" t="s">
        <v>48</v>
      </c>
      <c r="L7" s="39" t="s">
        <v>2</v>
      </c>
      <c r="M7" s="5" t="s">
        <v>3</v>
      </c>
      <c r="N7" s="6" t="s">
        <v>2</v>
      </c>
      <c r="O7" s="5" t="s">
        <v>3</v>
      </c>
    </row>
    <row r="8" spans="1:16" ht="16.5" customHeight="1" thickBot="1" x14ac:dyDescent="0.6">
      <c r="A8" s="2"/>
      <c r="E8" s="79" t="s">
        <v>60</v>
      </c>
      <c r="F8" s="79"/>
      <c r="G8" s="79"/>
      <c r="H8" s="79"/>
      <c r="K8" s="43"/>
      <c r="L8" s="41"/>
      <c r="M8" s="41"/>
      <c r="N8" s="41"/>
      <c r="O8" s="41"/>
    </row>
    <row r="9" spans="1:16" ht="16.5" customHeight="1" x14ac:dyDescent="0.55000000000000004">
      <c r="A9" s="1"/>
      <c r="E9" s="79" t="s">
        <v>8</v>
      </c>
      <c r="F9" s="79"/>
      <c r="G9" s="79"/>
      <c r="H9" s="79"/>
      <c r="K9" t="s">
        <v>47</v>
      </c>
      <c r="M9" s="20"/>
      <c r="N9" s="20"/>
      <c r="O9" s="20"/>
    </row>
    <row r="10" spans="1:16" ht="16.5" customHeight="1" x14ac:dyDescent="0.55000000000000004">
      <c r="A10" s="1"/>
      <c r="E10" s="79" t="s">
        <v>33</v>
      </c>
      <c r="F10" s="79"/>
      <c r="G10" s="79"/>
      <c r="H10" s="79"/>
      <c r="M10" s="20"/>
      <c r="N10" s="20"/>
      <c r="O10" s="20"/>
    </row>
    <row r="11" spans="1:16" ht="16.5" customHeight="1" x14ac:dyDescent="0.55000000000000004">
      <c r="A11" s="3"/>
      <c r="C11" s="77" t="s">
        <v>61</v>
      </c>
      <c r="J11" s="21" t="s">
        <v>37</v>
      </c>
      <c r="K11" s="52" t="s">
        <v>35</v>
      </c>
      <c r="L11" s="14"/>
      <c r="M11" s="14"/>
      <c r="N11" s="68" t="s">
        <v>36</v>
      </c>
      <c r="O11" s="68"/>
      <c r="P11" s="22"/>
    </row>
    <row r="12" spans="1:16" ht="16.5" customHeight="1" x14ac:dyDescent="0.55000000000000004">
      <c r="C12" s="77" t="s">
        <v>45</v>
      </c>
      <c r="J12" s="14"/>
      <c r="K12" s="23" t="s">
        <v>32</v>
      </c>
      <c r="L12" s="14" t="str">
        <f>"All ages are @ "&amp;TEXT(DoI,"dd/mm/yy")</f>
        <v>All ages are @ 31/08/18</v>
      </c>
      <c r="M12" s="22"/>
      <c r="N12" s="22"/>
      <c r="O12" s="22"/>
    </row>
    <row r="13" spans="1:16" ht="16.5" customHeight="1" thickBot="1" x14ac:dyDescent="0.6">
      <c r="C13" s="78" t="s">
        <v>46</v>
      </c>
      <c r="J13" s="37"/>
      <c r="K13" t="s">
        <v>5</v>
      </c>
      <c r="L13" s="38" t="s">
        <v>6</v>
      </c>
      <c r="M13" s="38" t="s">
        <v>25</v>
      </c>
      <c r="N13" s="38" t="s">
        <v>42</v>
      </c>
      <c r="O13" s="38" t="s">
        <v>9</v>
      </c>
    </row>
    <row r="14" spans="1:16" ht="16.5" customHeight="1" x14ac:dyDescent="0.55000000000000004">
      <c r="A14" s="46"/>
      <c r="B14" s="46"/>
      <c r="C14" s="46"/>
      <c r="D14" s="46"/>
      <c r="E14" s="46"/>
      <c r="F14" s="46"/>
      <c r="G14" s="46"/>
      <c r="H14" s="46"/>
      <c r="J14" s="26" t="s">
        <v>22</v>
      </c>
      <c r="K14" s="27" t="s">
        <v>23</v>
      </c>
      <c r="L14" s="28">
        <v>39691</v>
      </c>
      <c r="M14" s="50" t="s">
        <v>24</v>
      </c>
      <c r="N14" s="29">
        <f t="shared" ref="N14:N19" si="0">IF(ISBLANK(L14),"",YEAR(DoI)-YEAR(L14)+IF(DoI&lt;DATE(YEAR(DoI),MONTH(L14),DAY(L14)),-1,0))</f>
        <v>10</v>
      </c>
      <c r="O14" s="47" t="str">
        <f>VLOOKUP(N14,AgeCheck,2,TRUE)</f>
        <v>OK</v>
      </c>
    </row>
    <row r="15" spans="1:16" ht="16.5" customHeight="1" x14ac:dyDescent="0.55000000000000004">
      <c r="A15" s="72" t="s">
        <v>41</v>
      </c>
      <c r="B15" s="72"/>
      <c r="C15" s="72"/>
      <c r="D15" s="72"/>
      <c r="E15" s="72"/>
      <c r="F15" s="72"/>
      <c r="G15" s="72"/>
      <c r="H15" s="72"/>
      <c r="J15" s="30">
        <v>1</v>
      </c>
      <c r="K15" s="53"/>
      <c r="L15" s="54"/>
      <c r="M15" s="55"/>
      <c r="N15" s="25" t="str">
        <f t="shared" si="0"/>
        <v/>
      </c>
      <c r="O15" s="48" t="str">
        <f>IF(ISBLANK(L15),"",VLOOKUP(N15,AgeCheck,2,TRUE))</f>
        <v/>
      </c>
    </row>
    <row r="16" spans="1:16" ht="16.5" customHeight="1" x14ac:dyDescent="0.55000000000000004">
      <c r="A16" s="72"/>
      <c r="B16" s="72"/>
      <c r="C16" s="72"/>
      <c r="D16" s="72"/>
      <c r="E16" s="72"/>
      <c r="F16" s="72"/>
      <c r="G16" s="72"/>
      <c r="H16" s="72"/>
      <c r="J16" s="30">
        <v>2</v>
      </c>
      <c r="K16" s="53"/>
      <c r="L16" s="54"/>
      <c r="M16" s="55"/>
      <c r="N16" s="25" t="str">
        <f t="shared" si="0"/>
        <v/>
      </c>
      <c r="O16" s="48" t="str">
        <f>IF(ISBLANK(L16),"",VLOOKUP(N16,AgeCheck,2,TRUE))</f>
        <v/>
      </c>
    </row>
    <row r="17" spans="1:15" ht="16.5" customHeight="1" x14ac:dyDescent="0.55000000000000004">
      <c r="A17" s="72"/>
      <c r="B17" s="72"/>
      <c r="C17" s="72"/>
      <c r="D17" s="72"/>
      <c r="E17" s="72"/>
      <c r="F17" s="72"/>
      <c r="G17" s="72"/>
      <c r="H17" s="72"/>
      <c r="J17" s="30">
        <v>3</v>
      </c>
      <c r="K17" s="53"/>
      <c r="L17" s="54"/>
      <c r="M17" s="55"/>
      <c r="N17" s="25" t="str">
        <f t="shared" si="0"/>
        <v/>
      </c>
      <c r="O17" s="48" t="str">
        <f>IF(ISBLANK(L17),"",VLOOKUP(N17,AgeCheck,2,TRUE))</f>
        <v/>
      </c>
    </row>
    <row r="18" spans="1:15" ht="16.5" customHeight="1" x14ac:dyDescent="0.55000000000000004">
      <c r="A18" s="74" t="s">
        <v>51</v>
      </c>
      <c r="B18" s="73">
        <f>L1</f>
        <v>0</v>
      </c>
      <c r="C18" s="73"/>
      <c r="D18" s="73"/>
      <c r="E18" s="73"/>
      <c r="F18" s="73"/>
      <c r="G18" s="73"/>
      <c r="H18" s="73"/>
      <c r="J18" s="30">
        <v>4</v>
      </c>
      <c r="K18" s="53"/>
      <c r="L18" s="54"/>
      <c r="M18" s="55"/>
      <c r="N18" s="25" t="str">
        <f t="shared" si="0"/>
        <v/>
      </c>
      <c r="O18" s="48" t="str">
        <f>IF(ISBLANK(L18),"",VLOOKUP(N18,AgeCheck,2,TRUE))</f>
        <v/>
      </c>
    </row>
    <row r="19" spans="1:15" ht="16.5" customHeight="1" thickBot="1" x14ac:dyDescent="0.6">
      <c r="A19" s="74"/>
      <c r="B19" s="73"/>
      <c r="C19" s="73"/>
      <c r="D19" s="73"/>
      <c r="E19" s="73"/>
      <c r="F19" s="73"/>
      <c r="G19" s="73"/>
      <c r="H19" s="73"/>
      <c r="J19" s="31" t="s">
        <v>18</v>
      </c>
      <c r="K19" s="32"/>
      <c r="L19" s="33"/>
      <c r="M19" s="59"/>
      <c r="N19" s="34" t="str">
        <f t="shared" si="0"/>
        <v/>
      </c>
      <c r="O19" s="49" t="str">
        <f>IF(ISBLANK(L19),"",VLOOKUP(N19,AgeCheck,2,TRUE))</f>
        <v/>
      </c>
    </row>
    <row r="20" spans="1:15" ht="16.5" customHeight="1" x14ac:dyDescent="0.55000000000000004">
      <c r="A20" s="74" t="s">
        <v>52</v>
      </c>
      <c r="B20" s="74"/>
      <c r="C20" s="74"/>
      <c r="D20" s="75" t="s">
        <v>53</v>
      </c>
      <c r="E20" s="75"/>
      <c r="F20" s="75"/>
      <c r="G20" s="75"/>
      <c r="H20" s="75"/>
      <c r="M20" s="20"/>
      <c r="N20" s="20"/>
      <c r="O20" s="20"/>
    </row>
    <row r="21" spans="1:15" ht="16.5" customHeight="1" x14ac:dyDescent="0.55000000000000004">
      <c r="A21" s="74"/>
      <c r="B21" s="74"/>
      <c r="C21" s="74"/>
      <c r="D21" s="75"/>
      <c r="E21" s="75"/>
      <c r="F21" s="75"/>
      <c r="G21" s="75"/>
      <c r="H21" s="75"/>
      <c r="J21" s="21" t="s">
        <v>16</v>
      </c>
      <c r="K21" s="52" t="s">
        <v>35</v>
      </c>
      <c r="L21" s="14"/>
      <c r="M21" s="22"/>
      <c r="N21" s="68" t="s">
        <v>36</v>
      </c>
      <c r="O21" s="68"/>
    </row>
    <row r="22" spans="1:15" ht="16.5" customHeight="1" thickBot="1" x14ac:dyDescent="0.6">
      <c r="A22" s="71" t="s">
        <v>54</v>
      </c>
      <c r="B22" s="71"/>
      <c r="C22" s="71"/>
      <c r="D22" s="71"/>
      <c r="E22" s="71"/>
      <c r="F22" s="71"/>
      <c r="G22" s="71"/>
      <c r="H22" s="71"/>
      <c r="J22" s="37"/>
      <c r="K22" t="s">
        <v>5</v>
      </c>
      <c r="L22" s="38" t="s">
        <v>6</v>
      </c>
      <c r="M22" s="38" t="s">
        <v>25</v>
      </c>
      <c r="N22" s="38" t="s">
        <v>42</v>
      </c>
      <c r="O22" s="38" t="s">
        <v>9</v>
      </c>
    </row>
    <row r="23" spans="1:15" ht="16.5" customHeight="1" x14ac:dyDescent="0.55000000000000004">
      <c r="A23" s="71"/>
      <c r="B23" s="71"/>
      <c r="C23" s="71"/>
      <c r="D23" s="71"/>
      <c r="E23" s="71"/>
      <c r="F23" s="71"/>
      <c r="G23" s="71"/>
      <c r="H23" s="71"/>
      <c r="J23" s="35">
        <v>1</v>
      </c>
      <c r="K23" s="56"/>
      <c r="L23" s="57"/>
      <c r="M23" s="58"/>
      <c r="N23" s="36" t="str">
        <f>IF(ISBLANK(L23),"",YEAR(DoI)-YEAR(L23)+IF(DoI&lt;DATE(YEAR(DoI),MONTH(L23),DAY(L23)),-1,0))</f>
        <v/>
      </c>
      <c r="O23" s="51" t="str">
        <f>IF(ISBLANK(L23),"",VLOOKUP(N23,AgeCheck,2,TRUE))</f>
        <v/>
      </c>
    </row>
    <row r="24" spans="1:15" ht="16.5" customHeight="1" x14ac:dyDescent="0.55000000000000004">
      <c r="A24" s="71"/>
      <c r="B24" s="71"/>
      <c r="C24" s="71"/>
      <c r="D24" s="71"/>
      <c r="E24" s="71"/>
      <c r="F24" s="71"/>
      <c r="G24" s="71"/>
      <c r="H24" s="71"/>
      <c r="J24" s="30">
        <v>2</v>
      </c>
      <c r="K24" s="53"/>
      <c r="L24" s="54"/>
      <c r="M24" s="55"/>
      <c r="N24" s="25" t="str">
        <f>IF(ISBLANK(L24),"",YEAR(DoI)-YEAR(L24)+IF(DoI&lt;DATE(YEAR(DoI),MONTH(L24),DAY(L24)),-1,0))</f>
        <v/>
      </c>
      <c r="O24" s="48" t="str">
        <f>IF(ISBLANK(L24),"",VLOOKUP(N24,AgeCheck,2,TRUE))</f>
        <v/>
      </c>
    </row>
    <row r="25" spans="1:15" ht="16.5" customHeight="1" x14ac:dyDescent="0.55000000000000004">
      <c r="A25" s="70" t="s">
        <v>56</v>
      </c>
      <c r="B25" s="70"/>
      <c r="C25" s="70"/>
      <c r="D25" s="70"/>
      <c r="E25" s="70"/>
      <c r="F25" s="70"/>
      <c r="G25" s="70"/>
      <c r="H25" s="70"/>
      <c r="J25" s="30">
        <v>3</v>
      </c>
      <c r="K25" s="53"/>
      <c r="L25" s="54"/>
      <c r="M25" s="55"/>
      <c r="N25" s="25" t="str">
        <f>IF(ISBLANK(L25),"",YEAR(DoI)-YEAR(L25)+IF(DoI&lt;DATE(YEAR(DoI),MONTH(L25),DAY(L25)),-1,0))</f>
        <v/>
      </c>
      <c r="O25" s="48" t="str">
        <f>IF(ISBLANK(L25),"",VLOOKUP(N25,AgeCheck,2,TRUE))</f>
        <v/>
      </c>
    </row>
    <row r="26" spans="1:15" ht="16.5" customHeight="1" x14ac:dyDescent="0.55000000000000004">
      <c r="A26" s="70"/>
      <c r="B26" s="70"/>
      <c r="C26" s="70"/>
      <c r="D26" s="70"/>
      <c r="E26" s="70"/>
      <c r="F26" s="70"/>
      <c r="G26" s="70"/>
      <c r="H26" s="70"/>
      <c r="J26" s="30">
        <v>4</v>
      </c>
      <c r="K26" s="53"/>
      <c r="L26" s="54"/>
      <c r="M26" s="55"/>
      <c r="N26" s="25" t="str">
        <f>IF(ISBLANK(L26),"",YEAR(DoI)-YEAR(L26)+IF(DoI&lt;DATE(YEAR(DoI),MONTH(L26),DAY(L26)),-1,0))</f>
        <v/>
      </c>
      <c r="O26" s="48" t="str">
        <f>IF(ISBLANK(L26),"",VLOOKUP(N26,AgeCheck,2,TRUE))</f>
        <v/>
      </c>
    </row>
    <row r="27" spans="1:15" ht="16.5" customHeight="1" thickBot="1" x14ac:dyDescent="0.6">
      <c r="A27" s="70" t="s">
        <v>57</v>
      </c>
      <c r="B27" s="70"/>
      <c r="C27" s="70"/>
      <c r="D27" s="70"/>
      <c r="E27" s="70"/>
      <c r="F27" s="70"/>
      <c r="G27" s="70"/>
      <c r="H27" s="70"/>
      <c r="J27" s="31" t="s">
        <v>18</v>
      </c>
      <c r="K27" s="32"/>
      <c r="L27" s="33"/>
      <c r="M27" s="59"/>
      <c r="N27" s="34" t="str">
        <f>IF(ISBLANK(L27),"",YEAR(DoI)-YEAR(L27)+IF(DoI&lt;DATE(YEAR(DoI),MONTH(L27),DAY(L27)),-1,0))</f>
        <v/>
      </c>
      <c r="O27" s="49" t="str">
        <f>IF(ISBLANK(L27),"",VLOOKUP(N27,AgeCheck,2,TRUE))</f>
        <v/>
      </c>
    </row>
    <row r="28" spans="1:15" ht="16.5" customHeight="1" x14ac:dyDescent="0.55000000000000004">
      <c r="A28" s="70"/>
      <c r="B28" s="70"/>
      <c r="C28" s="70"/>
      <c r="D28" s="70"/>
      <c r="E28" s="70"/>
      <c r="F28" s="70"/>
      <c r="G28" s="70"/>
      <c r="H28" s="70"/>
      <c r="M28" s="20"/>
      <c r="N28" s="20"/>
      <c r="O28" s="20"/>
    </row>
    <row r="29" spans="1:15" ht="16.5" customHeight="1" x14ac:dyDescent="0.55000000000000004">
      <c r="A29" s="70"/>
      <c r="B29" s="70"/>
      <c r="C29" s="70"/>
      <c r="D29" s="70"/>
      <c r="E29" s="70"/>
      <c r="F29" s="70"/>
      <c r="G29" s="70"/>
      <c r="H29" s="70"/>
      <c r="J29" s="21" t="s">
        <v>40</v>
      </c>
      <c r="K29" s="52" t="s">
        <v>35</v>
      </c>
      <c r="L29" s="14"/>
      <c r="M29" s="22"/>
      <c r="N29" s="68" t="s">
        <v>36</v>
      </c>
      <c r="O29" s="68"/>
    </row>
    <row r="30" spans="1:15" ht="16.5" customHeight="1" thickBot="1" x14ac:dyDescent="0.6">
      <c r="A30" s="70" t="s">
        <v>58</v>
      </c>
      <c r="B30" s="70"/>
      <c r="C30" s="70"/>
      <c r="D30" s="70"/>
      <c r="E30" s="70"/>
      <c r="F30" s="70"/>
      <c r="G30" s="70"/>
      <c r="H30" s="70"/>
      <c r="J30" s="37"/>
      <c r="K30" t="s">
        <v>5</v>
      </c>
      <c r="L30" s="38" t="s">
        <v>6</v>
      </c>
      <c r="M30" s="38" t="s">
        <v>25</v>
      </c>
      <c r="N30" s="38" t="s">
        <v>42</v>
      </c>
      <c r="O30" s="38" t="s">
        <v>9</v>
      </c>
    </row>
    <row r="31" spans="1:15" ht="16.5" customHeight="1" x14ac:dyDescent="0.55000000000000004">
      <c r="A31" s="70"/>
      <c r="B31" s="70"/>
      <c r="C31" s="70"/>
      <c r="D31" s="70"/>
      <c r="E31" s="70"/>
      <c r="F31" s="70"/>
      <c r="G31" s="70"/>
      <c r="H31" s="70"/>
      <c r="J31" s="35">
        <v>1</v>
      </c>
      <c r="K31" s="56"/>
      <c r="L31" s="57"/>
      <c r="M31" s="58"/>
      <c r="N31" s="36" t="str">
        <f>IF(ISBLANK(L31),"",YEAR(DoI)-YEAR(L31)+IF(DoI&lt;DATE(YEAR(DoI),MONTH(L31),DAY(L31)),-1,0))</f>
        <v/>
      </c>
      <c r="O31" s="51" t="str">
        <f>IF(ISBLANK(L31),"",VLOOKUP(N31,AgeCheck,2,TRUE))</f>
        <v/>
      </c>
    </row>
    <row r="32" spans="1:15" ht="16.5" customHeight="1" x14ac:dyDescent="0.55000000000000004">
      <c r="A32" s="80" t="s">
        <v>59</v>
      </c>
      <c r="B32" s="81"/>
      <c r="C32" s="81"/>
      <c r="D32" s="81"/>
      <c r="E32" s="81"/>
      <c r="F32" s="81"/>
      <c r="G32" s="81"/>
      <c r="H32" s="81"/>
      <c r="J32" s="30">
        <v>2</v>
      </c>
      <c r="K32" s="53"/>
      <c r="L32" s="54"/>
      <c r="M32" s="55"/>
      <c r="N32" s="25" t="str">
        <f>IF(ISBLANK(L32),"",YEAR(DoI)-YEAR(L32)+IF(DoI&lt;DATE(YEAR(DoI),MONTH(L32),DAY(L32)),-1,0))</f>
        <v/>
      </c>
      <c r="O32" s="48" t="str">
        <f>IF(ISBLANK(L32),"",VLOOKUP(N32,AgeCheck,2,TRUE))</f>
        <v/>
      </c>
    </row>
    <row r="33" spans="1:15" ht="16.5" customHeight="1" x14ac:dyDescent="0.55000000000000004">
      <c r="A33" s="81"/>
      <c r="B33" s="81"/>
      <c r="C33" s="81"/>
      <c r="D33" s="81"/>
      <c r="E33" s="81"/>
      <c r="F33" s="81"/>
      <c r="G33" s="81"/>
      <c r="H33" s="81"/>
      <c r="J33" s="30">
        <v>3</v>
      </c>
      <c r="K33" s="53"/>
      <c r="L33" s="54"/>
      <c r="M33" s="55"/>
      <c r="N33" s="25" t="str">
        <f>IF(ISBLANK(L33),"",YEAR(DoI)-YEAR(L33)+IF(DoI&lt;DATE(YEAR(DoI),MONTH(L33),DAY(L33)),-1,0))</f>
        <v/>
      </c>
      <c r="O33" s="48" t="str">
        <f>IF(ISBLANK(L33),"",VLOOKUP(N33,AgeCheck,2,TRUE))</f>
        <v/>
      </c>
    </row>
    <row r="34" spans="1:15" ht="16.5" customHeight="1" x14ac:dyDescent="0.55000000000000004">
      <c r="A34" s="81"/>
      <c r="B34" s="81"/>
      <c r="C34" s="81"/>
      <c r="D34" s="81"/>
      <c r="E34" s="81"/>
      <c r="F34" s="81"/>
      <c r="G34" s="81"/>
      <c r="H34" s="81"/>
      <c r="J34" s="30">
        <v>4</v>
      </c>
      <c r="K34" s="53"/>
      <c r="L34" s="54"/>
      <c r="M34" s="55"/>
      <c r="N34" s="25" t="str">
        <f>IF(ISBLANK(L34),"",YEAR(DoI)-YEAR(L34)+IF(DoI&lt;DATE(YEAR(DoI),MONTH(L34),DAY(L34)),-1,0))</f>
        <v/>
      </c>
      <c r="O34" s="48" t="str">
        <f>IF(ISBLANK(L34),"",VLOOKUP(N34,AgeCheck,2,TRUE))</f>
        <v/>
      </c>
    </row>
    <row r="35" spans="1:15" ht="16.5" customHeight="1" thickBot="1" x14ac:dyDescent="0.6">
      <c r="A35" s="83" t="s">
        <v>55</v>
      </c>
      <c r="B35" s="83"/>
      <c r="C35" s="83"/>
      <c r="D35" s="83"/>
      <c r="E35" s="83"/>
      <c r="F35" s="83"/>
      <c r="G35" s="83"/>
      <c r="H35" s="83"/>
      <c r="J35" s="31" t="s">
        <v>18</v>
      </c>
      <c r="K35" s="32"/>
      <c r="L35" s="33"/>
      <c r="M35" s="59"/>
      <c r="N35" s="34" t="str">
        <f>IF(ISBLANK(L35),"",YEAR(DoI)-YEAR(L35)+IF(DoI&lt;DATE(YEAR(DoI),MONTH(L35),DAY(L35)),-1,0))</f>
        <v/>
      </c>
      <c r="O35" s="49" t="str">
        <f>IF(ISBLANK(L35),"",VLOOKUP(N35,AgeCheck,2,TRUE))</f>
        <v/>
      </c>
    </row>
    <row r="36" spans="1:15" ht="16.5" customHeight="1" x14ac:dyDescent="0.55000000000000004">
      <c r="A36" s="83"/>
      <c r="B36" s="83"/>
      <c r="C36" s="83"/>
      <c r="D36" s="83"/>
      <c r="E36" s="83"/>
      <c r="F36" s="83"/>
      <c r="G36" s="83"/>
      <c r="H36" s="83"/>
      <c r="M36" s="20"/>
      <c r="N36" s="20"/>
      <c r="O36" s="20"/>
    </row>
    <row r="37" spans="1:15" ht="16.5" customHeight="1" x14ac:dyDescent="0.55000000000000004">
      <c r="A37" s="83"/>
      <c r="B37" s="83"/>
      <c r="C37" s="83"/>
      <c r="D37" s="83"/>
      <c r="E37" s="83"/>
      <c r="F37" s="83"/>
      <c r="G37" s="83"/>
      <c r="H37" s="83"/>
      <c r="J37" s="21" t="s">
        <v>39</v>
      </c>
      <c r="K37" s="52" t="s">
        <v>35</v>
      </c>
      <c r="L37" s="14"/>
      <c r="M37" s="22"/>
      <c r="N37" s="68" t="s">
        <v>36</v>
      </c>
      <c r="O37" s="68"/>
    </row>
    <row r="38" spans="1:15" ht="16.5" customHeight="1" thickBot="1" x14ac:dyDescent="0.6">
      <c r="A38" s="83"/>
      <c r="B38" s="83"/>
      <c r="C38" s="83"/>
      <c r="D38" s="83"/>
      <c r="E38" s="83"/>
      <c r="F38" s="83"/>
      <c r="G38" s="83"/>
      <c r="H38" s="83"/>
      <c r="J38" s="37"/>
      <c r="K38" t="s">
        <v>5</v>
      </c>
      <c r="L38" s="38" t="s">
        <v>6</v>
      </c>
      <c r="M38" s="38" t="s">
        <v>25</v>
      </c>
      <c r="N38" s="38" t="s">
        <v>42</v>
      </c>
      <c r="O38" s="38" t="s">
        <v>9</v>
      </c>
    </row>
    <row r="39" spans="1:15" ht="16.5" customHeight="1" x14ac:dyDescent="0.55000000000000004">
      <c r="A39" s="82" t="s">
        <v>49</v>
      </c>
      <c r="B39" s="82"/>
      <c r="C39" s="82"/>
      <c r="D39" s="82"/>
      <c r="E39" s="82"/>
      <c r="F39" s="82"/>
      <c r="G39" s="82"/>
      <c r="H39" s="82"/>
      <c r="J39" s="35">
        <v>1</v>
      </c>
      <c r="K39" s="56"/>
      <c r="L39" s="57"/>
      <c r="M39" s="58"/>
      <c r="N39" s="36" t="str">
        <f>IF(ISBLANK(L39),"",YEAR(DoI)-YEAR(L39)+IF(DoI&lt;DATE(YEAR(DoI),MONTH(L39),DAY(L39)),-1,0))</f>
        <v/>
      </c>
      <c r="O39" s="51" t="str">
        <f>IF(ISBLANK(L39),"",VLOOKUP(N39,AgeCheck,2,TRUE))</f>
        <v/>
      </c>
    </row>
    <row r="40" spans="1:15" ht="16.5" customHeight="1" x14ac:dyDescent="0.55000000000000004">
      <c r="A40" s="82"/>
      <c r="B40" s="82"/>
      <c r="C40" s="82"/>
      <c r="D40" s="82"/>
      <c r="E40" s="82"/>
      <c r="F40" s="82"/>
      <c r="G40" s="82"/>
      <c r="H40" s="82"/>
      <c r="J40" s="30">
        <v>2</v>
      </c>
      <c r="K40" s="53"/>
      <c r="L40" s="54"/>
      <c r="M40" s="55"/>
      <c r="N40" s="25" t="str">
        <f>IF(ISBLANK(L40),"",YEAR(DoI)-YEAR(L40)+IF(DoI&lt;DATE(YEAR(DoI),MONTH(L40),DAY(L40)),-1,0))</f>
        <v/>
      </c>
      <c r="O40" s="48" t="str">
        <f>IF(ISBLANK(L40),"",VLOOKUP(N40,AgeCheck,2,TRUE))</f>
        <v/>
      </c>
    </row>
    <row r="41" spans="1:15" ht="16.5" customHeight="1" x14ac:dyDescent="0.55000000000000004">
      <c r="A41" s="80" t="s">
        <v>50</v>
      </c>
      <c r="B41" s="80"/>
      <c r="C41" s="80"/>
      <c r="D41" s="80"/>
      <c r="E41" s="80"/>
      <c r="F41" s="80"/>
      <c r="G41" s="80"/>
      <c r="H41" s="80"/>
      <c r="J41" s="30">
        <v>3</v>
      </c>
      <c r="K41" s="53"/>
      <c r="L41" s="54"/>
      <c r="M41" s="55"/>
      <c r="N41" s="25" t="str">
        <f>IF(ISBLANK(L41),"",YEAR(DoI)-YEAR(L41)+IF(DoI&lt;DATE(YEAR(DoI),MONTH(L41),DAY(L41)),-1,0))</f>
        <v/>
      </c>
      <c r="O41" s="48" t="str">
        <f>IF(ISBLANK(L41),"",VLOOKUP(N41,AgeCheck,2,TRUE))</f>
        <v/>
      </c>
    </row>
    <row r="42" spans="1:15" ht="16.5" customHeight="1" x14ac:dyDescent="0.55000000000000004">
      <c r="A42" s="80"/>
      <c r="B42" s="80"/>
      <c r="C42" s="80"/>
      <c r="D42" s="80"/>
      <c r="E42" s="80"/>
      <c r="F42" s="80"/>
      <c r="G42" s="80"/>
      <c r="H42" s="80"/>
      <c r="J42" s="30">
        <v>4</v>
      </c>
      <c r="K42" s="53"/>
      <c r="L42" s="54"/>
      <c r="M42" s="55"/>
      <c r="N42" s="25" t="str">
        <f>IF(ISBLANK(L42),"",YEAR(DoI)-YEAR(L42)+IF(DoI&lt;DATE(YEAR(DoI),MONTH(L42),DAY(L42)),-1,0))</f>
        <v/>
      </c>
      <c r="O42" s="48" t="str">
        <f>IF(ISBLANK(L42),"",VLOOKUP(N42,AgeCheck,2,TRUE))</f>
        <v/>
      </c>
    </row>
    <row r="43" spans="1:15" ht="16.5" customHeight="1" thickBot="1" x14ac:dyDescent="0.6">
      <c r="A43" s="69" t="s">
        <v>4</v>
      </c>
      <c r="B43" s="69"/>
      <c r="C43" s="69"/>
      <c r="D43" s="69"/>
      <c r="E43" s="69"/>
      <c r="F43" s="69"/>
      <c r="G43" s="69"/>
      <c r="H43" s="69"/>
      <c r="J43" s="31" t="s">
        <v>18</v>
      </c>
      <c r="K43" s="32"/>
      <c r="L43" s="33"/>
      <c r="M43" s="59"/>
      <c r="N43" s="34" t="str">
        <f>IF(ISBLANK(L43),"",YEAR(DoI)-YEAR(L43)+IF(DoI&lt;DATE(YEAR(DoI),MONTH(L43),DAY(L43)),-1,0))</f>
        <v/>
      </c>
      <c r="O43" s="49" t="str">
        <f>IF(ISBLANK(L43),"",VLOOKUP(N43,AgeCheck,2,TRUE))</f>
        <v/>
      </c>
    </row>
    <row r="44" spans="1:15" ht="16.5" customHeight="1" x14ac:dyDescent="0.55000000000000004"/>
    <row r="45" spans="1:15" ht="16.5" customHeight="1" x14ac:dyDescent="0.55000000000000004"/>
    <row r="46" spans="1:15" ht="16.5" customHeight="1" x14ac:dyDescent="0.55000000000000004"/>
    <row r="47" spans="1:15" ht="15" customHeight="1" x14ac:dyDescent="0.55000000000000004"/>
    <row r="49" ht="15" customHeight="1" x14ac:dyDescent="0.55000000000000004"/>
    <row r="50" ht="15.75" customHeight="1" x14ac:dyDescent="0.55000000000000004"/>
    <row r="51" ht="15.75" customHeight="1" x14ac:dyDescent="0.55000000000000004"/>
    <row r="53" ht="29.25" customHeight="1" x14ac:dyDescent="0.55000000000000004"/>
  </sheetData>
  <sheetProtection algorithmName="SHA-512" hashValue="XZqeI2LNj24UO7saEwvc96x0AR84imWBPoHEMBKajTZB+CfXHw1kpxOrpmv725RcHI01SnreeQ0lSTOPqonw0A==" saltValue="jbGHQiY4yXCfwXV/1bHhNA==" spinCount="100000" sheet="1" objects="1" scenarios="1"/>
  <mergeCells count="27">
    <mergeCell ref="A2:F6"/>
    <mergeCell ref="E9:H9"/>
    <mergeCell ref="E8:H8"/>
    <mergeCell ref="A22:H24"/>
    <mergeCell ref="A32:H34"/>
    <mergeCell ref="A15:H17"/>
    <mergeCell ref="B18:H19"/>
    <mergeCell ref="A18:A19"/>
    <mergeCell ref="A25:H26"/>
    <mergeCell ref="A30:H31"/>
    <mergeCell ref="A20:C21"/>
    <mergeCell ref="D20:H21"/>
    <mergeCell ref="E10:H10"/>
    <mergeCell ref="N11:O11"/>
    <mergeCell ref="N21:O21"/>
    <mergeCell ref="A43:H43"/>
    <mergeCell ref="A27:H29"/>
    <mergeCell ref="A39:H40"/>
    <mergeCell ref="A41:H42"/>
    <mergeCell ref="A35:H38"/>
    <mergeCell ref="N37:O37"/>
    <mergeCell ref="N29:O29"/>
    <mergeCell ref="L1:O2"/>
    <mergeCell ref="L3:M3"/>
    <mergeCell ref="N3:O3"/>
    <mergeCell ref="L6:M6"/>
    <mergeCell ref="N6:O6"/>
  </mergeCells>
  <conditionalFormatting sqref="L1">
    <cfRule type="expression" dxfId="1" priority="36">
      <formula>ISBLANK(L1)</formula>
    </cfRule>
  </conditionalFormatting>
  <conditionalFormatting sqref="B18">
    <cfRule type="cellIs" dxfId="0" priority="1" operator="equal">
      <formula>0</formula>
    </cfRule>
  </conditionalFormatting>
  <dataValidations xWindow="394" yWindow="647" count="6">
    <dataValidation type="date" errorStyle="warning" allowBlank="1" showInputMessage="1" showErrorMessage="1" errorTitle="Warning:" error="Entry is not date format or not within permitted range" promptTitle="Enter date of Birth" prompt="Enter in date format (dd/mm/yy)" sqref="L31:L35 M14 L23:L27 L14:L19 L39:L43" xr:uid="{00000000-0002-0000-0000-000000000000}">
      <formula1>Oldest</formula1>
      <formula2>Youngest</formula2>
    </dataValidation>
    <dataValidation type="list" errorStyle="warning" allowBlank="1" showInputMessage="1" showErrorMessage="1" errorTitle="Gender" error="entered value is not 'B' or 'G'" promptTitle="Gender" prompt="Enter B or G" sqref="M31:M35 M14:M19 M23:M27 M39:M43" xr:uid="{00000000-0002-0000-0000-000001000000}">
      <formula1>Gender</formula1>
    </dataValidation>
    <dataValidation type="list" errorStyle="information" allowBlank="1" showInputMessage="1" showErrorMessage="1" errorTitle="note:" error="the entered value is not on the list" promptTitle="Team Entry" prompt="Type 'Y' or 'Yes' if the school has a team entering this event, otherwise leave blank.  It will turn yellow untill suficient swimmers have been entered on the team sheet for this event" sqref="L5:O5 L8:O8" xr:uid="{00000000-0002-0000-0000-000003000000}">
      <formula1>"Y, Yes, y, yes"</formula1>
    </dataValidation>
    <dataValidation type="list" showInputMessage="1" showErrorMessage="1" sqref="K29 K21 K37 K11" xr:uid="{AA469D41-2371-460D-A7E0-8733AA3D31E9}">
      <formula1>Cat</formula1>
    </dataValidation>
    <dataValidation type="list" showInputMessage="1" showErrorMessage="1" sqref="N11 N29 N21 N37" xr:uid="{B9E439C8-539A-4172-8D93-1CB7A2E6DEEC}">
      <formula1>Stroke</formula1>
    </dataValidation>
    <dataValidation type="list" errorStyle="warning" allowBlank="1" showInputMessage="1" showErrorMessage="1" errorTitle="Warning:" error="Entry is not date format or not within permitted range" promptTitle="Enter date of Birth" prompt="Enter in date format (dd/mm/yy)" sqref="M15:M19 M23:M27 M31:M35 M39:M43" xr:uid="{C77D6D3C-C540-4403-A338-506920266415}">
      <formula1>Gender</formula1>
    </dataValidation>
  </dataValidations>
  <hyperlinks>
    <hyperlink ref="E8" r:id="rId1" display="www.essa-schoolswimming.com" xr:uid="{00000000-0004-0000-0000-000000000000}"/>
    <hyperlink ref="E10" r:id="rId2" xr:uid="{5AF68943-8A65-43C5-BAD0-115E4A63C575}"/>
    <hyperlink ref="E9" r:id="rId3" xr:uid="{FE2D995D-8A74-4031-9CA8-66673D4AAFE8}"/>
    <hyperlink ref="E8:H9" r:id="rId4" display="www.southeastschoolswimming.org.uk" xr:uid="{F6F476FB-FE42-4418-A0F4-EF710CED4C5D}"/>
  </hyperlinks>
  <pageMargins left="0.7" right="0.7" top="0.75" bottom="0.75" header="0.3" footer="0.3"/>
  <pageSetup paperSize="9" orientation="portrait" r:id="rId5"/>
  <colBreaks count="1" manualBreakCount="1">
    <brk id="9" max="44" man="1"/>
  </colBreaks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workbookViewId="0">
      <selection activeCell="F20" sqref="F20"/>
    </sheetView>
  </sheetViews>
  <sheetFormatPr defaultRowHeight="14.4" x14ac:dyDescent="0.55000000000000004"/>
  <cols>
    <col min="2" max="2" width="10.68359375" bestFit="1" customWidth="1"/>
    <col min="6" max="6" width="6.15625" bestFit="1" customWidth="1"/>
    <col min="7" max="7" width="10.68359375" bestFit="1" customWidth="1"/>
  </cols>
  <sheetData>
    <row r="1" spans="1:8" x14ac:dyDescent="0.55000000000000004">
      <c r="B1" s="14" t="s">
        <v>10</v>
      </c>
      <c r="C1" s="13">
        <v>43343</v>
      </c>
    </row>
    <row r="2" spans="1:8" x14ac:dyDescent="0.55000000000000004">
      <c r="A2" s="10" t="s">
        <v>26</v>
      </c>
      <c r="B2" s="11">
        <f>DATE(YEAR(DoI)-B6,MONTH(DoI),DAY(DoI))+1</f>
        <v>39326</v>
      </c>
      <c r="C2" s="11">
        <f>DATE(YEAR(DoI)-C6,MONTH(DoI),DAY(DoI))</f>
        <v>40056</v>
      </c>
      <c r="D2" s="12"/>
      <c r="E2" s="12" t="s">
        <v>12</v>
      </c>
      <c r="F2" t="s">
        <v>7</v>
      </c>
    </row>
    <row r="3" spans="1:8" x14ac:dyDescent="0.55000000000000004">
      <c r="A3" s="10"/>
      <c r="B3" s="11"/>
      <c r="C3" s="11"/>
      <c r="D3" s="12"/>
      <c r="E3" s="12" t="s">
        <v>16</v>
      </c>
      <c r="F3">
        <v>1</v>
      </c>
    </row>
    <row r="4" spans="1:8" x14ac:dyDescent="0.55000000000000004">
      <c r="A4" s="10"/>
      <c r="B4" s="11"/>
      <c r="C4" s="11"/>
      <c r="D4" s="12"/>
      <c r="E4" s="12" t="s">
        <v>17</v>
      </c>
      <c r="F4">
        <v>2</v>
      </c>
    </row>
    <row r="5" spans="1:8" x14ac:dyDescent="0.55000000000000004">
      <c r="C5">
        <v>0</v>
      </c>
      <c r="D5" t="s">
        <v>14</v>
      </c>
      <c r="F5">
        <v>3</v>
      </c>
    </row>
    <row r="6" spans="1:8" x14ac:dyDescent="0.55000000000000004">
      <c r="A6" s="16" t="s">
        <v>13</v>
      </c>
      <c r="B6" s="12">
        <v>11</v>
      </c>
      <c r="C6" s="12">
        <v>9</v>
      </c>
      <c r="D6" s="10" t="s">
        <v>27</v>
      </c>
      <c r="F6">
        <v>4</v>
      </c>
    </row>
    <row r="7" spans="1:8" x14ac:dyDescent="0.55000000000000004">
      <c r="C7" s="15">
        <v>11</v>
      </c>
      <c r="D7" s="16" t="s">
        <v>15</v>
      </c>
      <c r="F7" t="s">
        <v>21</v>
      </c>
      <c r="G7" s="8"/>
      <c r="H7" s="17"/>
    </row>
    <row r="8" spans="1:8" x14ac:dyDescent="0.55000000000000004">
      <c r="F8" t="s">
        <v>18</v>
      </c>
    </row>
    <row r="9" spans="1:8" x14ac:dyDescent="0.55000000000000004">
      <c r="F9" t="s">
        <v>20</v>
      </c>
    </row>
    <row r="10" spans="1:8" x14ac:dyDescent="0.55000000000000004">
      <c r="F10" t="s">
        <v>19</v>
      </c>
    </row>
    <row r="12" spans="1:8" x14ac:dyDescent="0.55000000000000004">
      <c r="A12" t="s">
        <v>35</v>
      </c>
    </row>
    <row r="13" spans="1:8" x14ac:dyDescent="0.55000000000000004">
      <c r="A13" t="s">
        <v>28</v>
      </c>
    </row>
    <row r="14" spans="1:8" x14ac:dyDescent="0.55000000000000004">
      <c r="A14" t="s">
        <v>29</v>
      </c>
    </row>
    <row r="15" spans="1:8" x14ac:dyDescent="0.55000000000000004">
      <c r="A15" t="s">
        <v>30</v>
      </c>
    </row>
    <row r="16" spans="1:8" x14ac:dyDescent="0.55000000000000004">
      <c r="A16" t="s">
        <v>31</v>
      </c>
    </row>
    <row r="18" spans="1:1" x14ac:dyDescent="0.55000000000000004">
      <c r="A18" t="s">
        <v>36</v>
      </c>
    </row>
    <row r="19" spans="1:1" x14ac:dyDescent="0.55000000000000004">
      <c r="A19" t="s">
        <v>2</v>
      </c>
    </row>
    <row r="20" spans="1:1" x14ac:dyDescent="0.55000000000000004">
      <c r="A20" t="s">
        <v>34</v>
      </c>
    </row>
  </sheetData>
  <sheetProtection algorithmName="SHA-512" hashValue="rzT9JQnXe4TQsssnPyd+R0eJFrP0aF4tqL1VQYxWowX+kLb3z+Eg8RMO5yHxZAy75fi5kd9En6rSR0Ue7BQg5A==" saltValue="Du+GPBCeSQL7F8iyQZa+B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</vt:i4>
      </vt:variant>
    </vt:vector>
  </HeadingPairs>
  <TitlesOfParts>
    <vt:vector size="11" baseType="lpstr">
      <vt:lpstr>Team</vt:lpstr>
      <vt:lpstr>Info</vt:lpstr>
      <vt:lpstr>AgeCheck</vt:lpstr>
      <vt:lpstr>Cat</vt:lpstr>
      <vt:lpstr>DoI</vt:lpstr>
      <vt:lpstr>Gender</vt:lpstr>
      <vt:lpstr>Oldest</vt:lpstr>
      <vt:lpstr>Order</vt:lpstr>
      <vt:lpstr>Team!Print_Area</vt:lpstr>
      <vt:lpstr>Stroke</vt:lpstr>
      <vt:lpstr>Youngest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cp:lastPrinted>2018-03-31T15:03:22Z</cp:lastPrinted>
  <dcterms:created xsi:type="dcterms:W3CDTF">2016-11-25T12:50:17Z</dcterms:created>
  <dcterms:modified xsi:type="dcterms:W3CDTF">2019-01-21T12:46:46Z</dcterms:modified>
</cp:coreProperties>
</file>